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parenas\Desktop\AÑO 2026\3. GRANDES EVENTOS\"/>
    </mc:Choice>
  </mc:AlternateContent>
  <xr:revisionPtr revIDLastSave="0" documentId="8_{209C2613-C574-48B1-B273-01D572138468}" xr6:coauthVersionLast="47" xr6:coauthVersionMax="47" xr10:uidLastSave="{00000000-0000-0000-0000-000000000000}"/>
  <bookViews>
    <workbookView xWindow="-28920" yWindow="-4815" windowWidth="29040" windowHeight="15720" xr2:uid="{892E86FA-2022-4EBE-9438-9B22996A4E90}"/>
  </bookViews>
  <sheets>
    <sheet name="DEPORTE" sheetId="11" r:id="rId1"/>
    <sheet name="CULTURA" sheetId="8" r:id="rId2"/>
    <sheet name="Lista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8" l="1"/>
  <c r="V6" i="8"/>
  <c r="V5" i="8"/>
  <c r="V4" i="8"/>
  <c r="V2" i="8"/>
  <c r="V3" i="8"/>
  <c r="V2" i="11"/>
  <c r="W7" i="11" l="1"/>
  <c r="V7" i="11"/>
  <c r="W6" i="11"/>
  <c r="V6" i="11"/>
  <c r="W5" i="11"/>
  <c r="V5" i="11"/>
  <c r="X5" i="11" s="1"/>
  <c r="W4" i="11"/>
  <c r="V4" i="11"/>
  <c r="X4" i="11" s="1"/>
  <c r="W3" i="11"/>
  <c r="V3" i="11"/>
  <c r="W2" i="11"/>
  <c r="W7" i="8"/>
  <c r="X7" i="8" s="1"/>
  <c r="W6" i="8"/>
  <c r="X6" i="8" s="1"/>
  <c r="W5" i="8"/>
  <c r="X5" i="8" s="1"/>
  <c r="W4" i="8"/>
  <c r="X4" i="8" s="1"/>
  <c r="W3" i="8"/>
  <c r="W2" i="8"/>
  <c r="X7" i="11" l="1"/>
  <c r="X3" i="8"/>
  <c r="X6" i="11"/>
  <c r="X3" i="11"/>
  <c r="X2" i="11"/>
  <c r="X2" i="8"/>
</calcChain>
</file>

<file path=xl/sharedStrings.xml><?xml version="1.0" encoding="utf-8"?>
<sst xmlns="http://schemas.openxmlformats.org/spreadsheetml/2006/main" count="170" uniqueCount="69">
  <si>
    <t>Deficiente: 1 puntos</t>
  </si>
  <si>
    <t>Insuficiente: 2 puntos</t>
  </si>
  <si>
    <t>PUNTAJE TOTAL</t>
  </si>
  <si>
    <t>PUNTAJE TOTAL EVALUACIÓN TÉCNICO FINANCIERA</t>
  </si>
  <si>
    <t>PUNTAJE TOTAL EVALUACIÓN POR LÍNEA</t>
  </si>
  <si>
    <t>OBSERVACIONES EVALUADOR</t>
  </si>
  <si>
    <t>No: 1 punto</t>
  </si>
  <si>
    <t>VALIDACIÓN: GASTOS NO PERMITIDOS DETECTADOS SEGÚN PUNTO 11 BASES Y/O REBAJAS (INDICAR DETALLE Y VALOR)</t>
  </si>
  <si>
    <t>FOLIO PROYECTO</t>
  </si>
  <si>
    <t xml:space="preserve">1. El proyecto postulado por la organización, ¿tiene relación y menciona el Plan de Gobierno Regional? </t>
  </si>
  <si>
    <t>3. El proyecto presentado ¿incentiva la contratación de recurso humano y/o servicios locales?</t>
  </si>
  <si>
    <t>4. Justifica la pertinencia de realizar la actividad en la región de Antofagasta</t>
  </si>
  <si>
    <t>2. Postulación surge de institución con domicilio en la región de Antofagasta.</t>
  </si>
  <si>
    <t>5. ¿El proponente incorpora toda la documentación obligatoria al momento de la postulación y dentro del plazo de postulación?</t>
  </si>
  <si>
    <t>6. Correcta, clara y consistente redacción de objetivos</t>
  </si>
  <si>
    <t>7. Claridad de la propuesta, encadenamiento lógico y necesario para dar cumplimiento a los objetivos de la iniciativa</t>
  </si>
  <si>
    <t>8. Pertinencia de los recursos solicitados, velando por la eficiencia del buen uso de recursos públicos</t>
  </si>
  <si>
    <t>9. Co aportes propios para el desarrollo de la iniciativa</t>
  </si>
  <si>
    <t>10. Co aportes de terceros para el desarrollo de la iniciativa</t>
  </si>
  <si>
    <t>11. Perfil de Recurso Humano</t>
  </si>
  <si>
    <t>12. En la convocatoria se consideran invitados y/o invitadas para la ejecución con reconocimiento internacional</t>
  </si>
  <si>
    <t>13. En la convocatoria se consideran invitados y/o invitadas para la ejecución con reconocimiento nacional</t>
  </si>
  <si>
    <t>14. Representante legal de la institución y beneficiarias directas mujeres (a fin de reducir brechas estructurales, contribuye a igualdad de género, cumplimiento objetivos CEDAW y los Objetivos de Desarrollo Sostenible 5).</t>
  </si>
  <si>
    <t>15. Incorporación de medidas que aseguran la participación equitativa de personas pertenecientes a grupos prioritarios, considerando accesibilidad universal, ajustes razonables y acciones que eliminen barreras físicas, comunicacionales, sociales y culturales durante el desarrollo del evento</t>
  </si>
  <si>
    <t>1. La iniciativa considera la realización de sus actividades en territorios y/o espacios que son relevantes para la región y logren cautivar un gran número de audiencia, considerando a dichos espacios como identitarios para la comunidad.</t>
  </si>
  <si>
    <t>2. La iniciativa considera la asociatividad y aporte de otras instituciones públicas y/o privadas y genera cohesión territorial para la consolidación del evento.</t>
  </si>
  <si>
    <t>3. La iniciativa incorpora expresiones artísticas, culturales o patrimoniales que son propias de la región, visibilizando el territorio, identidad y diversidad cultural.</t>
  </si>
  <si>
    <t>4. La iniciativa presenta una estrategia clara de proyección y posicionamiento a nivel nacional y/o internacional, con potencial de visibilidad externa del territorio.</t>
  </si>
  <si>
    <t>5.El proyecto demuestra capacidad para convocar a un público amplio y diverso, considerando distintos grupos etarios, sociales, culturales y territoriales, mediante una programación pertinente y estrategias de difusión que favorecen el acceso y la participación equitativa en el evento.</t>
  </si>
  <si>
    <t>Mejorable: 3 puntos</t>
  </si>
  <si>
    <t>Suficiente: 4 puntos</t>
  </si>
  <si>
    <t>Bueno: 5 puntos</t>
  </si>
  <si>
    <t>1 a 5</t>
  </si>
  <si>
    <t>El total de recuso humano, bienes y servicios solicitados son de la región: 5 puntos</t>
  </si>
  <si>
    <t>SI: 5 puntos</t>
  </si>
  <si>
    <t>Más de la mitad de los recursos solicitados son para recurso humano, bienes y servicios de la región: 3 puntos</t>
  </si>
  <si>
    <t>Menos de la mitad de los recursos solicitados son para recurso humano, bienes y servicios de la región: 1 punto</t>
  </si>
  <si>
    <t>Presenta toda la documentación al cierre del periodo de postulación: 5 puntos</t>
  </si>
  <si>
    <t>Presenta toda la documentación en fecha posterior al cierre de postulación: 1 punto</t>
  </si>
  <si>
    <t>Redacta de manera correcta, clara y consistente el objetivo general y específicos de la iniciativa: 5 puntos</t>
  </si>
  <si>
    <t>Redacta de manera correcta, clara y consistente el objetivo general o los objetivos específicos de la iniciativa: 3 puntos</t>
  </si>
  <si>
    <t>El presupuesto se ajusta claramente a precios de mercado, presenta valores unitarios razonables y coherentes con los requerimientos técnicos del proyecto, debidamente justificados y sin observaciones relevantes: 5 puntos</t>
  </si>
  <si>
    <t>El presupuesto presenta en general valores acordes al mercado, aunque algunos ítems muestran justificación insuficiente o leves inconsistencias, sin comprometer la viabilidad del proyecto: 3 puntos</t>
  </si>
  <si>
    <t>Considera co-aporte propios en relación con la subvención solicitada por más del 50%: 5 puntos</t>
  </si>
  <si>
    <t>Considera co-aporte propios en relación con la subvención solicitada por más del 25%: 3 puntos</t>
  </si>
  <si>
    <t>Considera co-aporte de terceros en relación con la subvención solicitada por más del 25%: 3 puntos</t>
  </si>
  <si>
    <t>Considera co-aporte de terceros en relación con la subvención solicitada por más del 50%: 5 puntos</t>
  </si>
  <si>
    <t>Adjunta la totalidad de currículum, certificados de título, certificados de experiencia en el área a trabajar en la iniciativa: 5 puntos</t>
  </si>
  <si>
    <t>No adjunta la totalidad de currículum, certificado de título, certificados de experiencia en el área a trabajar en la iniciativa: 3 puntos</t>
  </si>
  <si>
    <t>No presenta la documentación del recurso humano solicitado: 1 punto</t>
  </si>
  <si>
    <t>El proyecto incorpora antecedentes que acrediten el reconocimiento internacional de invitados en la ejecución de la iniciativa: 5 puntos</t>
  </si>
  <si>
    <t>El proyecto no incorpora antecedentes que acrediten el reconocimiento internacional de invitados en la ejecución de la iniciativa: 1 punto</t>
  </si>
  <si>
    <t>El proyecto no incorpora antecedentes que acrediten el reconocimiento nacional de invitados en la ejecución de la iniciativa: 1 punto</t>
  </si>
  <si>
    <t>Considera co-aporte de terceros en relación con la subvención solicitada de un 10%: 1 punto</t>
  </si>
  <si>
    <t>Considera co-aporte propios en relación con la subvención solicitada de un 10%: 1 punto</t>
  </si>
  <si>
    <t>No redacta de manera correcta, clara y consistente el objetivo general y específicos de la iniciativa: 1 punto</t>
  </si>
  <si>
    <t>El presupuesto presenta valores alejados del precio de mercado, ítems sobrevalorados o subvalorados, falta de justificación o incoherencia con los requerimientos del proyecto: 1 punto</t>
  </si>
  <si>
    <t>Representante legal y beneficiarias directas mujeres: 5 puntos</t>
  </si>
  <si>
    <t>El proyecto incorpora antecedentes que acrediten el reconocimiento nacional de invitados en la ejecución de la iniciativa: 5 puntos</t>
  </si>
  <si>
    <t>Representante legal o beneficiarias directas mujeres: 3 puntos</t>
  </si>
  <si>
    <t>Ni representante legal, ni beneficiarias directas mujeres: 1 punto</t>
  </si>
  <si>
    <t>La iniciativa integra múltiples medidas de inclusión y accesibilidad de forma transversal y coherente: 5 puntos</t>
  </si>
  <si>
    <t>La iniciativa incorpora algunas acciones de inclusión, pero de manera parcial o limitada: 3 puntos</t>
  </si>
  <si>
    <t>La iniciativa no contempla medidas claras de inclusión ni accesibilidad: 1 punto</t>
  </si>
  <si>
    <t>1. La iniciativa presenta una coherencia entre el aforo proyectado y la infraestructura del evento, ya sea este un espectáculo deportivo en un recinto deportivo cerrado o bien, en el espacio público de una comuna de la región de Antofagasta.</t>
  </si>
  <si>
    <t>2.La iniciativa acredita una convocatoria robusta que garantiza la participación masiva de la ciudadanía en el evento y, de deportistas regionales, nacionales e internacionales demostrando un alto retorno social a la región de Antofagasta y sus habitantes.</t>
  </si>
  <si>
    <t>3.La iniciativa fomenta la transferencia de conocimientos y/o mejora el rendimiento de deportistas regionales y/o, la práctica de disciplinas que se desarrollan mediante clubes deportivos y/u organizaciones deportivas de la región de Antofagasta.</t>
  </si>
  <si>
    <t>4.El evento posiciona a la región de Antofagasta y/o alguna de sus comunas como sede de competencia de alto estándar nacional y/o internacional.</t>
  </si>
  <si>
    <t>5.La realización del evento en la región de Antofagasta contribuye a la descentralización y/o reducción de brechas para la práctica deportiva y/o el fomento de nuevas disciplinas en la Región de Antofagasta, permitiendo el acceso a toda la comunidad.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</si>
</sst>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D1C0-F762-4101-9DBC-4997FDFC71E3}">
  <dimension ref="A1:Z7"/>
  <sheetViews>
    <sheetView tabSelected="1" workbookViewId="0">
      <selection activeCell="D19" sqref="D19"/>
    </sheetView>
  </sheetViews>
  <sheetFormatPr baseColWidth="10" defaultColWidth="11.5703125" defaultRowHeight="15" x14ac:dyDescent="0.25"/>
  <cols>
    <col min="1" max="1" width="17.28515625" style="4" bestFit="1" customWidth="1"/>
    <col min="2" max="20" width="28.7109375" style="4" customWidth="1"/>
    <col min="21" max="21" width="33.85546875" style="4" customWidth="1"/>
    <col min="22" max="24" width="28.7109375" customWidth="1"/>
    <col min="25" max="25" width="35.7109375" style="4" customWidth="1"/>
    <col min="26" max="26" width="46.28515625" style="4" customWidth="1"/>
    <col min="27" max="27" width="21.140625" style="4" customWidth="1"/>
    <col min="28" max="16384" width="11.5703125" style="4"/>
  </cols>
  <sheetData>
    <row r="1" spans="1:26" s="2" customFormat="1" ht="165" x14ac:dyDescent="0.25">
      <c r="A1" s="5" t="s">
        <v>8</v>
      </c>
      <c r="B1" s="5" t="s">
        <v>9</v>
      </c>
      <c r="C1" s="5" t="s">
        <v>12</v>
      </c>
      <c r="D1" s="5" t="s">
        <v>10</v>
      </c>
      <c r="E1" s="5" t="s">
        <v>11</v>
      </c>
      <c r="F1" s="5" t="s">
        <v>13</v>
      </c>
      <c r="G1" s="5" t="s">
        <v>14</v>
      </c>
      <c r="H1" s="5" t="s">
        <v>15</v>
      </c>
      <c r="I1" s="5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  <c r="O1" s="5" t="s">
        <v>22</v>
      </c>
      <c r="P1" s="5" t="s">
        <v>23</v>
      </c>
      <c r="Q1" s="6" t="s">
        <v>64</v>
      </c>
      <c r="R1" s="6" t="s">
        <v>65</v>
      </c>
      <c r="S1" s="6" t="s">
        <v>66</v>
      </c>
      <c r="T1" s="6" t="s">
        <v>67</v>
      </c>
      <c r="U1" s="6" t="s">
        <v>68</v>
      </c>
      <c r="V1" s="5" t="s">
        <v>3</v>
      </c>
      <c r="W1" s="5" t="s">
        <v>4</v>
      </c>
      <c r="X1" s="5" t="s">
        <v>2</v>
      </c>
      <c r="Y1" s="5" t="s">
        <v>5</v>
      </c>
      <c r="Z1" s="5" t="s">
        <v>7</v>
      </c>
    </row>
    <row r="2" spans="1:26" x14ac:dyDescent="0.25">
      <c r="A2" s="3">
        <v>143152</v>
      </c>
      <c r="B2" s="3" t="s">
        <v>30</v>
      </c>
      <c r="C2" s="3" t="s">
        <v>6</v>
      </c>
      <c r="D2" s="3" t="s">
        <v>36</v>
      </c>
      <c r="E2" s="3" t="s">
        <v>31</v>
      </c>
      <c r="F2" s="3" t="s">
        <v>38</v>
      </c>
      <c r="G2" s="3" t="s">
        <v>39</v>
      </c>
      <c r="H2" s="3" t="s">
        <v>31</v>
      </c>
      <c r="I2" s="3" t="s">
        <v>41</v>
      </c>
      <c r="J2" s="3" t="s">
        <v>43</v>
      </c>
      <c r="K2" s="3" t="s">
        <v>45</v>
      </c>
      <c r="L2" s="3" t="s">
        <v>49</v>
      </c>
      <c r="M2" s="3" t="s">
        <v>50</v>
      </c>
      <c r="N2" s="3" t="s">
        <v>52</v>
      </c>
      <c r="O2" s="3" t="s">
        <v>60</v>
      </c>
      <c r="P2" s="3" t="s">
        <v>61</v>
      </c>
      <c r="Q2" s="3" t="s">
        <v>31</v>
      </c>
      <c r="R2" s="3" t="s">
        <v>31</v>
      </c>
      <c r="S2" s="3" t="s">
        <v>31</v>
      </c>
      <c r="T2" s="3" t="s">
        <v>31</v>
      </c>
      <c r="U2" s="3" t="s">
        <v>31</v>
      </c>
      <c r="V2" s="7">
        <f>+VLOOKUP(B2,Listas!$B$2:$C$6,2,FALSE)+VLOOKUP(C2,Listas!$D$2:$E$3,2,FALSE)+VLOOKUP(D2,Listas!$F$2:$G$4,2,FALSE)+VLOOKUP(E2,Listas!$B$2:$C$6,2,FALSE)+VLOOKUP(F2,Listas!$H$2:$I$3,2,FALSE)+VLOOKUP(G2,Listas!$J2:$K$4,2,FALSE)+VLOOKUP(H2,Listas!$B$2:$C$6,2,FALSE)+VLOOKUP(I2,Listas!$L$2:$M$4,2,FALSE)+VLOOKUP(J2,Listas!$N$2:$O$4,2,FALSE)+VLOOKUP(K2,Listas!$P$2:$Q$4,2,FALSE)+VLOOKUP(L2,Listas!$R$2:$S$4,2,FALSE)+VLOOKUP(M2,Listas!$T$2:$U$3,2,FALSE)+VLOOKUP(N2,Listas!$V$2:$W$3,2,FALSE)+VLOOKUP(O2,Listas!$X$2:$Y$4,2,FALSE)+VLOOKUP(P2,Listas!$Z$2:$AA$4,2,FALSE)</f>
        <v>48</v>
      </c>
      <c r="W2" s="7">
        <f>+VLOOKUP(Q2,Listas!$B$2:$C$6,2,FALSE)+VLOOKUP(R2,Listas!$B$2:$C$6,2,FALSE)+VLOOKUP(S2,Listas!$B$2:$C$6,2,FALSE)+VLOOKUP(T2,Listas!$B$2:$C$6,2,FALSE)+VLOOKUP(U2,Listas!$B$2:$C$6,2,FALSE)</f>
        <v>25</v>
      </c>
      <c r="X2" s="7">
        <f>+V2+W2</f>
        <v>73</v>
      </c>
      <c r="Y2" s="3"/>
      <c r="Z2" s="3"/>
    </row>
    <row r="3" spans="1:2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 t="e">
        <f>+VLOOKUP(B3,Listas!$B$2:$C$6,2,FALSE)+VLOOKUP(C3,Listas!$D$2:$E$3,2,FALSE)+VLOOKUP(D3,Listas!$F$2:$G$4,2,FALSE)+VLOOKUP(E3,Listas!$B$2:$C$6,2,FALSE)+VLOOKUP(F3,Listas!$H$2:$I$3,2,FALSE)+VLOOKUP(G3,Listas!$J3:$K$4,2,FALSE)+VLOOKUP(H3,Listas!$B$2:$C$6,2,FALSE)+VLOOKUP(I3,Listas!$L$2:$M$4,2,FALSE)+VLOOKUP(J3,Listas!$N$2:$O$4,2,FALSE)+VLOOKUP(K3,Listas!$P$2:$Q$4,2,FALSE)+VLOOKUP(L3,Listas!$R$2:$S$4,2,FALSE)+VLOOKUP(M3,Listas!$T$2:$U$3,2,FALSE)+VLOOKUP(N3,Listas!$V$2:$W$3,2,FALSE)+VLOOKUP(O3,Listas!$X$2:$Y$4,2,FALSE)+VLOOKUP(P3,Listas!$Z$2:$AA$4,2,FALSE)</f>
        <v>#N/A</v>
      </c>
      <c r="W3" s="7" t="e">
        <f>+VLOOKUP(Q3,Listas!$B$2:$C$6,2,FALSE)+VLOOKUP(R3,Listas!$B$2:$C$6,2,FALSE)+VLOOKUP(S3,Listas!$B$2:$C$6,2,FALSE)+VLOOKUP(T3,Listas!$B$2:$C$6,2,FALSE)+VLOOKUP(U3,Listas!$B$2:$C$6,2,FALSE)</f>
        <v>#N/A</v>
      </c>
      <c r="X3" s="7" t="e">
        <f t="shared" ref="X3:X7" si="0">+V3+W3</f>
        <v>#N/A</v>
      </c>
      <c r="Y3" s="3"/>
      <c r="Z3" s="3"/>
    </row>
    <row r="4" spans="1:2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7" t="e">
        <f>+VLOOKUP(B4,Listas!$B$2:$C$6,2,FALSE)+VLOOKUP(C4,Listas!$D$2:$E$3,2,FALSE)+VLOOKUP(D4,Listas!$F$2:$G$4,2,FALSE)+VLOOKUP(E4,Listas!$B$2:$C$6,2,FALSE)+VLOOKUP(F4,Listas!$H$2:$I$3,2,FALSE)+VLOOKUP(G4,Listas!$J4:$K$4,2,FALSE)+VLOOKUP(H4,Listas!$B$2:$C$6,2,FALSE)+VLOOKUP(I4,Listas!$L$2:$M$4,2,FALSE)+VLOOKUP(J4,Listas!$N$2:$O$4,2,FALSE)+VLOOKUP(K4,Listas!$P$2:$Q$4,2,FALSE)+VLOOKUP(L4,Listas!$R$2:$S$4,2,FALSE)+VLOOKUP(M4,Listas!$T$2:$U$3,2,FALSE)+VLOOKUP(N4,Listas!$V$2:$W$3,2,FALSE)+VLOOKUP(O4,Listas!$X$2:$Y$4,2,FALSE)+VLOOKUP(P4,Listas!$Z$2:$AA$4,2,FALSE)</f>
        <v>#N/A</v>
      </c>
      <c r="W4" s="7" t="e">
        <f>+VLOOKUP(Q4,Listas!$B$2:$C$6,2,FALSE)+VLOOKUP(R4,Listas!$B$2:$C$6,2,FALSE)+VLOOKUP(S4,Listas!$B$2:$C$6,2,FALSE)+VLOOKUP(T4,Listas!$B$2:$C$6,2,FALSE)+VLOOKUP(U4,Listas!$B$2:$C$6,2,FALSE)</f>
        <v>#N/A</v>
      </c>
      <c r="X4" s="7" t="e">
        <f t="shared" si="0"/>
        <v>#N/A</v>
      </c>
      <c r="Y4" s="3"/>
      <c r="Z4" s="3"/>
    </row>
    <row r="5" spans="1:2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 t="e">
        <f>+VLOOKUP(B5,Listas!$B$2:$C$6,2,FALSE)+VLOOKUP(C5,Listas!$D$2:$E$3,2,FALSE)+VLOOKUP(D5,Listas!$F$2:$G$4,2,FALSE)+VLOOKUP(E5,Listas!$B$2:$C$6,2,FALSE)+VLOOKUP(F5,Listas!$H$2:$I$3,2,FALSE)+VLOOKUP(G5,Listas!$J$4:$K5,2,FALSE)+VLOOKUP(H5,Listas!$B$2:$C$6,2,FALSE)+VLOOKUP(I5,Listas!$L$2:$M$4,2,FALSE)+VLOOKUP(J5,Listas!$N$2:$O$4,2,FALSE)+VLOOKUP(K5,Listas!$P$2:$Q$4,2,FALSE)+VLOOKUP(L5,Listas!$R$2:$S$4,2,FALSE)+VLOOKUP(M5,Listas!$T$2:$U$3,2,FALSE)+VLOOKUP(N5,Listas!$V$2:$W$3,2,FALSE)+VLOOKUP(O5,Listas!$X$2:$Y$4,2,FALSE)+VLOOKUP(P5,Listas!$Z$2:$AA$4,2,FALSE)</f>
        <v>#N/A</v>
      </c>
      <c r="W5" s="7" t="e">
        <f>+VLOOKUP(Q5,Listas!$B$2:$C$6,2,FALSE)+VLOOKUP(R5,Listas!$B$2:$C$6,2,FALSE)+VLOOKUP(S5,Listas!$B$2:$C$6,2,FALSE)+VLOOKUP(T5,Listas!$B$2:$C$6,2,FALSE)+VLOOKUP(U5,Listas!$B$2:$C$6,2,FALSE)</f>
        <v>#N/A</v>
      </c>
      <c r="X5" s="7" t="e">
        <f t="shared" si="0"/>
        <v>#N/A</v>
      </c>
      <c r="Y5" s="3"/>
      <c r="Z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7" t="e">
        <f>+VLOOKUP(B6,Listas!$B$2:$C$6,2,FALSE)+VLOOKUP(C6,Listas!$D$2:$E$3,2,FALSE)+VLOOKUP(D6,Listas!$F$2:$G$4,2,FALSE)+VLOOKUP(E6,Listas!$B$2:$C$6,2,FALSE)+VLOOKUP(F6,Listas!$H$2:$I$3,2,FALSE)+VLOOKUP(G6,Listas!$J$4:$K6,2,FALSE)+VLOOKUP(H6,Listas!$B$2:$C$6,2,FALSE)+VLOOKUP(I6,Listas!$L$2:$M$4,2,FALSE)+VLOOKUP(J6,Listas!$N$2:$O$4,2,FALSE)+VLOOKUP(K6,Listas!$P$2:$Q$4,2,FALSE)+VLOOKUP(L6,Listas!$R$2:$S$4,2,FALSE)+VLOOKUP(M6,Listas!$T$2:$U$3,2,FALSE)+VLOOKUP(N6,Listas!$V$2:$W$3,2,FALSE)+VLOOKUP(O6,Listas!$X$2:$Y$4,2,FALSE)+VLOOKUP(P6,Listas!$Z$2:$AA$4,2,FALSE)</f>
        <v>#N/A</v>
      </c>
      <c r="W6" s="7" t="e">
        <f>+VLOOKUP(Q6,Listas!$B$2:$C$6,2,FALSE)+VLOOKUP(R6,Listas!$B$2:$C$6,2,FALSE)+VLOOKUP(S6,Listas!$B$2:$C$6,2,FALSE)+VLOOKUP(T6,Listas!$B$2:$C$6,2,FALSE)+VLOOKUP(U6,Listas!$B$2:$C$6,2,FALSE)</f>
        <v>#N/A</v>
      </c>
      <c r="X6" s="7" t="e">
        <f t="shared" si="0"/>
        <v>#N/A</v>
      </c>
      <c r="Y6" s="3"/>
      <c r="Z6" s="3"/>
    </row>
    <row r="7" spans="1:2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 t="e">
        <f>+VLOOKUP(B7,Listas!$B$2:$C$6,2,FALSE)+VLOOKUP(C7,Listas!$D$2:$E$3,2,FALSE)+VLOOKUP(D7,Listas!$F$2:$G$4,2,FALSE)+VLOOKUP(E7,Listas!$B$2:$C$6,2,FALSE)+VLOOKUP(F7,Listas!$H$2:$I$3,2,FALSE)+VLOOKUP(G7,Listas!$J$4:$K7,2,FALSE)+VLOOKUP(H7,Listas!$B$2:$C$6,2,FALSE)+VLOOKUP(I7,Listas!$L$2:$M$4,2,FALSE)+VLOOKUP(J7,Listas!$N$2:$O$4,2,FALSE)+VLOOKUP(K7,Listas!$P$2:$Q$4,2,FALSE)+VLOOKUP(L7,Listas!$R$2:$S$4,2,FALSE)+VLOOKUP(M7,Listas!$T$2:$U$3,2,FALSE)+VLOOKUP(N7,Listas!$V$2:$W$3,2,FALSE)+VLOOKUP(O7,Listas!$X$2:$Y$4,2,FALSE)+VLOOKUP(P7,Listas!$Z$2:$AA$4,2,FALSE)</f>
        <v>#N/A</v>
      </c>
      <c r="W7" s="7" t="e">
        <f>+VLOOKUP(Q7,Listas!$B$2:$C$6,2,FALSE)+VLOOKUP(R7,Listas!$B$2:$C$6,2,FALSE)+VLOOKUP(S7,Listas!$B$2:$C$6,2,FALSE)+VLOOKUP(T7,Listas!$B$2:$C$6,2,FALSE)+VLOOKUP(U7,Listas!$B$2:$C$6,2,FALSE)</f>
        <v>#N/A</v>
      </c>
      <c r="X7" s="7" t="e">
        <f t="shared" si="0"/>
        <v>#N/A</v>
      </c>
      <c r="Y7" s="3"/>
      <c r="Z7" s="3"/>
    </row>
  </sheetData>
  <sheetProtection formatCell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B22C2A2-287F-4AA2-9E65-B494FDC6E5A7}">
          <x14:formula1>
            <xm:f>Listas!$Z$2:$Z$4</xm:f>
          </x14:formula1>
          <xm:sqref>P2:P7</xm:sqref>
        </x14:dataValidation>
        <x14:dataValidation type="list" allowBlank="1" showInputMessage="1" showErrorMessage="1" xr:uid="{DE8D2A3D-4F6E-4BC0-AAA7-8EB728A00E1D}">
          <x14:formula1>
            <xm:f>Listas!$X$2:$X$4</xm:f>
          </x14:formula1>
          <xm:sqref>O2:O7</xm:sqref>
        </x14:dataValidation>
        <x14:dataValidation type="list" allowBlank="1" showInputMessage="1" showErrorMessage="1" xr:uid="{AE73C385-A815-4D83-B7AC-D21507EEFD50}">
          <x14:formula1>
            <xm:f>Listas!$V$2:$V$3</xm:f>
          </x14:formula1>
          <xm:sqref>N2:N7</xm:sqref>
        </x14:dataValidation>
        <x14:dataValidation type="list" allowBlank="1" showInputMessage="1" showErrorMessage="1" xr:uid="{FF5A8A52-B479-4238-909A-7AFE6FFECBA6}">
          <x14:formula1>
            <xm:f>Listas!$T$2:$T$3</xm:f>
          </x14:formula1>
          <xm:sqref>M2:M7</xm:sqref>
        </x14:dataValidation>
        <x14:dataValidation type="list" allowBlank="1" showInputMessage="1" showErrorMessage="1" xr:uid="{DA23E43F-E94B-45B3-9EEF-ED375326B8CF}">
          <x14:formula1>
            <xm:f>Listas!$R$2:$R$4</xm:f>
          </x14:formula1>
          <xm:sqref>L2:L7</xm:sqref>
        </x14:dataValidation>
        <x14:dataValidation type="list" allowBlank="1" showInputMessage="1" showErrorMessage="1" xr:uid="{F38F4A49-8F4F-493E-8C2F-2AFAC431F2DD}">
          <x14:formula1>
            <xm:f>Listas!$P$2:$P$4</xm:f>
          </x14:formula1>
          <xm:sqref>K2:K7</xm:sqref>
        </x14:dataValidation>
        <x14:dataValidation type="list" allowBlank="1" showInputMessage="1" showErrorMessage="1" xr:uid="{DCA7E2DC-8322-4B0F-9FFF-B248972058A7}">
          <x14:formula1>
            <xm:f>Listas!$N$2:$N$4</xm:f>
          </x14:formula1>
          <xm:sqref>J2:J7</xm:sqref>
        </x14:dataValidation>
        <x14:dataValidation type="list" allowBlank="1" showInputMessage="1" showErrorMessage="1" xr:uid="{7C2C60B6-8487-4D60-874E-20D6DF919B41}">
          <x14:formula1>
            <xm:f>Listas!$H$2:$H$3</xm:f>
          </x14:formula1>
          <xm:sqref>F2:F7</xm:sqref>
        </x14:dataValidation>
        <x14:dataValidation type="list" allowBlank="1" showInputMessage="1" showErrorMessage="1" xr:uid="{51C226F7-4A22-4945-9217-915D3AFB469E}">
          <x14:formula1>
            <xm:f>Listas!$F$2:$F$4</xm:f>
          </x14:formula1>
          <xm:sqref>D2:D7</xm:sqref>
        </x14:dataValidation>
        <x14:dataValidation type="list" allowBlank="1" showInputMessage="1" showErrorMessage="1" xr:uid="{B41C0222-B745-4E40-A48B-079AED467834}">
          <x14:formula1>
            <xm:f>Listas!$B$2:$B$6</xm:f>
          </x14:formula1>
          <xm:sqref>E2:E7 B2:B7 H2:H7 Q2:U7</xm:sqref>
        </x14:dataValidation>
        <x14:dataValidation type="list" allowBlank="1" showInputMessage="1" showErrorMessage="1" xr:uid="{CD4E5B09-43F8-4097-BB77-AD0A43137306}">
          <x14:formula1>
            <xm:f>Listas!$D$2:$D$3</xm:f>
          </x14:formula1>
          <xm:sqref>C2:C7</xm:sqref>
        </x14:dataValidation>
        <x14:dataValidation type="list" allowBlank="1" showInputMessage="1" showErrorMessage="1" xr:uid="{D9938AB1-4F13-4291-9A98-389B9BD450F3}">
          <x14:formula1>
            <xm:f>Listas!$L$2:$L$4</xm:f>
          </x14:formula1>
          <xm:sqref>I2:I7</xm:sqref>
        </x14:dataValidation>
        <x14:dataValidation type="list" allowBlank="1" showInputMessage="1" showErrorMessage="1" xr:uid="{B63559C7-D107-4413-B1E0-60A7D40E912F}">
          <x14:formula1>
            <xm:f>Listas!$J$2:$J$4</xm:f>
          </x14:formula1>
          <xm:sqref>G2:G7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4913-4A8E-4052-AAB1-9553DC146934}">
  <dimension ref="A1:Z7"/>
  <sheetViews>
    <sheetView topLeftCell="U1" workbookViewId="0">
      <selection activeCell="B1" sqref="B1:B1048576"/>
    </sheetView>
  </sheetViews>
  <sheetFormatPr baseColWidth="10" defaultColWidth="11.5703125" defaultRowHeight="15" x14ac:dyDescent="0.25"/>
  <cols>
    <col min="1" max="1" width="17.28515625" style="4" bestFit="1" customWidth="1"/>
    <col min="2" max="20" width="28.7109375" style="4" customWidth="1"/>
    <col min="21" max="21" width="33.85546875" style="4" customWidth="1"/>
    <col min="22" max="24" width="28.7109375" customWidth="1"/>
    <col min="25" max="25" width="35.7109375" style="4" customWidth="1"/>
    <col min="26" max="26" width="46.28515625" style="4" customWidth="1"/>
    <col min="27" max="27" width="21.140625" style="4" customWidth="1"/>
    <col min="28" max="16384" width="11.5703125" style="4"/>
  </cols>
  <sheetData>
    <row r="1" spans="1:26" s="2" customFormat="1" ht="165" x14ac:dyDescent="0.25">
      <c r="A1" s="5" t="s">
        <v>8</v>
      </c>
      <c r="B1" s="5" t="s">
        <v>9</v>
      </c>
      <c r="C1" s="5" t="s">
        <v>12</v>
      </c>
      <c r="D1" s="5" t="s">
        <v>10</v>
      </c>
      <c r="E1" s="5" t="s">
        <v>11</v>
      </c>
      <c r="F1" s="5" t="s">
        <v>13</v>
      </c>
      <c r="G1" s="5" t="s">
        <v>14</v>
      </c>
      <c r="H1" s="5" t="s">
        <v>15</v>
      </c>
      <c r="I1" s="5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  <c r="O1" s="5" t="s">
        <v>22</v>
      </c>
      <c r="P1" s="5" t="s">
        <v>23</v>
      </c>
      <c r="Q1" s="6" t="s">
        <v>24</v>
      </c>
      <c r="R1" s="6" t="s">
        <v>25</v>
      </c>
      <c r="S1" s="6" t="s">
        <v>26</v>
      </c>
      <c r="T1" s="6" t="s">
        <v>27</v>
      </c>
      <c r="U1" s="6" t="s">
        <v>28</v>
      </c>
      <c r="V1" s="5" t="s">
        <v>3</v>
      </c>
      <c r="W1" s="5" t="s">
        <v>4</v>
      </c>
      <c r="X1" s="5" t="s">
        <v>2</v>
      </c>
      <c r="Y1" s="5" t="s">
        <v>5</v>
      </c>
      <c r="Z1" s="5" t="s">
        <v>7</v>
      </c>
    </row>
    <row r="2" spans="1:26" x14ac:dyDescent="0.25">
      <c r="A2" s="3">
        <v>143105</v>
      </c>
      <c r="B2" s="3" t="s">
        <v>31</v>
      </c>
      <c r="C2" s="3" t="s">
        <v>34</v>
      </c>
      <c r="D2" s="3" t="s">
        <v>33</v>
      </c>
      <c r="E2" s="3" t="s">
        <v>31</v>
      </c>
      <c r="F2" s="3" t="s">
        <v>38</v>
      </c>
      <c r="G2" s="3" t="s">
        <v>39</v>
      </c>
      <c r="H2" s="3" t="s">
        <v>31</v>
      </c>
      <c r="I2" s="3" t="s">
        <v>41</v>
      </c>
      <c r="J2" s="3" t="s">
        <v>43</v>
      </c>
      <c r="K2" s="3" t="s">
        <v>46</v>
      </c>
      <c r="L2" s="3" t="s">
        <v>49</v>
      </c>
      <c r="M2" s="3" t="s">
        <v>50</v>
      </c>
      <c r="N2" s="3" t="s">
        <v>58</v>
      </c>
      <c r="O2" s="3" t="s">
        <v>60</v>
      </c>
      <c r="P2" s="3" t="s">
        <v>62</v>
      </c>
      <c r="Q2" s="3" t="s">
        <v>31</v>
      </c>
      <c r="R2" s="3" t="s">
        <v>31</v>
      </c>
      <c r="S2" s="3" t="s">
        <v>29</v>
      </c>
      <c r="T2" s="3" t="s">
        <v>29</v>
      </c>
      <c r="U2" s="3" t="s">
        <v>29</v>
      </c>
      <c r="V2" s="7">
        <f>+VLOOKUP(B2,Listas!$B$2:$C$6,2,FALSE)+VLOOKUP(C2,Listas!$D$2:$E$3,2,FALSE)+VLOOKUP(D2,Listas!$F$2:$G$4,2,FALSE)+VLOOKUP(E2,Listas!$B$2:$C$6,2,FALSE)+VLOOKUP(F2,Listas!$H$2:$I$3,2,FALSE)+VLOOKUP(G2,Listas!$J$2:$K$4,2,FALSE)+VLOOKUP(H2,Listas!$B$2:$C$6,2,FALSE)+VLOOKUP(I2,Listas!$L$2:$M$4,2,FALSE)+VLOOKUP(J2,Listas!$N$2:$O$4,2,FALSE)+VLOOKUP(K2,Listas!$P$2:$Q$4,2,FALSE)+VLOOKUP(L2,Listas!$R$2:$S$4,2,FALSE)+VLOOKUP(M2,Listas!$T$2:$U$3,2,FALSE)+VLOOKUP(N2,Listas!$V$2:$W$3,2,FALSE)+VLOOKUP(O2,Listas!$X$2:$Y$4,2,FALSE)+VLOOKUP(P2,Listas!$Z$2:$AA$4,2,FALSE)</f>
        <v>61</v>
      </c>
      <c r="W2" s="7">
        <f>+VLOOKUP(Q2,Listas!$B$2:$C$6,2,FALSE)+VLOOKUP(R2,Listas!$B$2:$C$6,2,FALSE)+VLOOKUP(S2,Listas!$B$2:$C$6,2,FALSE)+VLOOKUP(T2,Listas!$B$2:$C$6,2,FALSE)+VLOOKUP(U2,Listas!$B$2:$C$6,2,FALSE)</f>
        <v>19</v>
      </c>
      <c r="X2" s="7">
        <f>+V2+W2</f>
        <v>80</v>
      </c>
      <c r="Y2" s="3"/>
      <c r="Z2" s="3"/>
    </row>
    <row r="3" spans="1:26" x14ac:dyDescent="0.25">
      <c r="A3" s="3">
        <v>143600</v>
      </c>
      <c r="B3" s="3" t="s">
        <v>30</v>
      </c>
      <c r="C3" s="3" t="s">
        <v>34</v>
      </c>
      <c r="D3" s="3" t="s">
        <v>33</v>
      </c>
      <c r="E3" s="3" t="s">
        <v>31</v>
      </c>
      <c r="F3" s="3" t="s">
        <v>38</v>
      </c>
      <c r="G3" s="3" t="s">
        <v>39</v>
      </c>
      <c r="H3" s="3" t="s">
        <v>31</v>
      </c>
      <c r="I3" s="3" t="s">
        <v>41</v>
      </c>
      <c r="J3" s="3" t="s">
        <v>54</v>
      </c>
      <c r="K3" s="3" t="s">
        <v>53</v>
      </c>
      <c r="L3" s="3" t="s">
        <v>48</v>
      </c>
      <c r="M3" s="3" t="s">
        <v>51</v>
      </c>
      <c r="N3" s="3" t="s">
        <v>52</v>
      </c>
      <c r="O3" s="3" t="s">
        <v>60</v>
      </c>
      <c r="P3" s="3" t="s">
        <v>62</v>
      </c>
      <c r="Q3" s="3" t="s">
        <v>31</v>
      </c>
      <c r="R3" s="3" t="s">
        <v>31</v>
      </c>
      <c r="S3" s="3" t="s">
        <v>31</v>
      </c>
      <c r="T3" s="3" t="s">
        <v>30</v>
      </c>
      <c r="U3" s="3" t="s">
        <v>31</v>
      </c>
      <c r="V3" s="7">
        <f>+VLOOKUP(B3,Listas!$B$2:$C$6,2,FALSE)+VLOOKUP(C3,Listas!$D$2:$E$3,2,FALSE)+VLOOKUP(D3,Listas!$F$2:$G$4,2,FALSE)+VLOOKUP(E3,Listas!$B$2:$C$6,2,FALSE)+VLOOKUP(F3,Listas!$H$2:$I$3,2,FALSE)+VLOOKUP(G3,Listas!$J$2:$K$4,2,FALSE)+VLOOKUP(H3,Listas!$B$2:$C$6,2,FALSE)+VLOOKUP(I3,Listas!$L$2:$M$4,2,FALSE)+VLOOKUP(J3,Listas!$N$2:$O$4,2,FALSE)+VLOOKUP(K3,Listas!$P$2:$Q$4,2,FALSE)+VLOOKUP(L3,Listas!$R$2:$S$4,2,FALSE)+VLOOKUP(M3,Listas!$T$2:$U$3,2,FALSE)+VLOOKUP(N3,Listas!$V$2:$W$3,2,FALSE)+VLOOKUP(O3,Listas!$X$2:$Y$4,2,FALSE)+VLOOKUP(P3,Listas!$Z$2:$AA$4,2,FALSE)</f>
        <v>46</v>
      </c>
      <c r="W3" s="7">
        <f>+VLOOKUP(Q3,Listas!$B$2:$C$6,2,FALSE)+VLOOKUP(R3,Listas!$B$2:$C$6,2,FALSE)+VLOOKUP(S3,Listas!$B$2:$C$6,2,FALSE)+VLOOKUP(T3,Listas!$B$2:$C$6,2,FALSE)+VLOOKUP(U3,Listas!$B$2:$C$6,2,FALSE)</f>
        <v>24</v>
      </c>
      <c r="X3" s="7">
        <f t="shared" ref="X3:X7" si="0">+V3+W3</f>
        <v>70</v>
      </c>
      <c r="Y3" s="3"/>
      <c r="Z3" s="3"/>
    </row>
    <row r="4" spans="1:26" x14ac:dyDescent="0.25">
      <c r="A4" s="3">
        <v>144228</v>
      </c>
      <c r="B4" s="3" t="s">
        <v>31</v>
      </c>
      <c r="C4" s="3" t="s">
        <v>34</v>
      </c>
      <c r="D4" s="3" t="s">
        <v>35</v>
      </c>
      <c r="E4" s="3" t="s">
        <v>31</v>
      </c>
      <c r="F4" s="3" t="s">
        <v>38</v>
      </c>
      <c r="G4" s="3" t="s">
        <v>39</v>
      </c>
      <c r="H4" s="3" t="s">
        <v>31</v>
      </c>
      <c r="I4" s="3" t="s">
        <v>41</v>
      </c>
      <c r="J4" s="3" t="s">
        <v>44</v>
      </c>
      <c r="K4" s="3" t="s">
        <v>53</v>
      </c>
      <c r="L4" s="3" t="s">
        <v>49</v>
      </c>
      <c r="M4" s="3" t="s">
        <v>51</v>
      </c>
      <c r="N4" s="3" t="s">
        <v>52</v>
      </c>
      <c r="O4" s="3" t="s">
        <v>60</v>
      </c>
      <c r="P4" s="3" t="s">
        <v>63</v>
      </c>
      <c r="Q4" s="3" t="s">
        <v>31</v>
      </c>
      <c r="R4" s="3" t="s">
        <v>29</v>
      </c>
      <c r="S4" s="3" t="s">
        <v>31</v>
      </c>
      <c r="T4" s="3" t="s">
        <v>31</v>
      </c>
      <c r="U4" s="3" t="s">
        <v>31</v>
      </c>
      <c r="V4" s="7">
        <f>+VLOOKUP(B4,Listas!$B$2:$C$6,2,FALSE)+VLOOKUP(C4,Listas!$D$2:$E$3,2,FALSE)+VLOOKUP(D4,Listas!$F$2:$G$4,2,FALSE)+VLOOKUP(E4,Listas!$B$2:$C$6,2,FALSE)+VLOOKUP(F4,Listas!$H$2:$I$3,2,FALSE)+VLOOKUP(G4,Listas!$J$2:$K$4,2,FALSE)+VLOOKUP(H4,Listas!$B$2:$C$6,2,FALSE)+VLOOKUP(I4,Listas!$L$2:$M$4,2,FALSE)+VLOOKUP(J4,Listas!$N$2:$O$4,2,FALSE)+VLOOKUP(K4,Listas!$P$2:$Q$4,2,FALSE)+VLOOKUP(L4,Listas!$R$2:$S$4,2,FALSE)+VLOOKUP(M4,Listas!$T$2:$U$3,2,FALSE)+VLOOKUP(N4,Listas!$V$2:$W$3,2,FALSE)+VLOOKUP(O4,Listas!$X$2:$Y$4,2,FALSE)+VLOOKUP(P4,Listas!$Z$2:$AA$4,2,FALSE)</f>
        <v>43</v>
      </c>
      <c r="W4" s="7">
        <f>+VLOOKUP(Q4,Listas!$B$2:$C$6,2,FALSE)+VLOOKUP(R4,Listas!$B$2:$C$6,2,FALSE)+VLOOKUP(S4,Listas!$B$2:$C$6,2,FALSE)+VLOOKUP(T4,Listas!$B$2:$C$6,2,FALSE)+VLOOKUP(U4,Listas!$B$2:$C$6,2,FALSE)</f>
        <v>23</v>
      </c>
      <c r="X4" s="7">
        <f t="shared" si="0"/>
        <v>66</v>
      </c>
      <c r="Y4" s="3"/>
      <c r="Z4" s="3"/>
    </row>
    <row r="5" spans="1:2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 t="e">
        <f>+VLOOKUP(B5,Listas!$B$2:$C$6,2,FALSE)+VLOOKUP(C5,Listas!$D$2:$E$3,2,FALSE)+VLOOKUP(D5,Listas!$F$2:$G$4,2,FALSE)+VLOOKUP(E5,Listas!$B$2:$C$6,2,FALSE)+VLOOKUP(F5,Listas!$H$2:$I$3,2,FALSE)+VLOOKUP(G5,Listas!$J$2:$K$4,2,FALSE)+VLOOKUP(H5,Listas!$B$2:$C$6,2,FALSE)+VLOOKUP(I5,Listas!$L$2:$M$4,2,FALSE)+VLOOKUP(J5,Listas!$N$2:$O$4,2,FALSE)+VLOOKUP(K5,Listas!$P$2:$Q$4,2,FALSE)+VLOOKUP(L5,Listas!$R$2:$S$4,2,FALSE)+VLOOKUP(M5,Listas!$T$2:$U$3,2,FALSE)+VLOOKUP(N5,Listas!$V$2:$W$3,2,FALSE)+VLOOKUP(O5,Listas!$X$2:$Y$4,2,FALSE)+VLOOKUP(P5,Listas!$Z$2:$AA$4,2,FALSE)</f>
        <v>#N/A</v>
      </c>
      <c r="W5" s="7" t="e">
        <f>+VLOOKUP(Q5,Listas!$B$2:$C$6,2,FALSE)+VLOOKUP(R5,Listas!$B$2:$C$6,2,FALSE)+VLOOKUP(S5,Listas!$B$2:$C$6,2,FALSE)+VLOOKUP(T5,Listas!$B$2:$C$6,2,FALSE)+VLOOKUP(U5,Listas!$B$2:$C$6,2,FALSE)</f>
        <v>#N/A</v>
      </c>
      <c r="X5" s="7" t="e">
        <f t="shared" si="0"/>
        <v>#N/A</v>
      </c>
      <c r="Y5" s="3"/>
      <c r="Z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7" t="e">
        <f>+VLOOKUP(B6,Listas!$B$2:$C$6,2,FALSE)+VLOOKUP(C6,Listas!$D$2:$E$3,2,FALSE)+VLOOKUP(D6,Listas!$F$2:$G$4,2,FALSE)+VLOOKUP(E6,Listas!$B$2:$C$6,2,FALSE)+VLOOKUP(F6,Listas!$H$2:$I$3,2,FALSE)+VLOOKUP(G6,Listas!$J$2:$K$4,2,FALSE)+VLOOKUP(H6,Listas!$B$2:$C$6,2,FALSE)+VLOOKUP(I6,Listas!$L$2:$M$4,2,FALSE)+VLOOKUP(J6,Listas!$N$2:$O$4,2,FALSE)+VLOOKUP(K6,Listas!$P$2:$Q$4,2,FALSE)+VLOOKUP(L6,Listas!$R$2:$S$4,2,FALSE)+VLOOKUP(M6,Listas!$T$2:$U$3,2,FALSE)+VLOOKUP(N6,Listas!$V$2:$W$3,2,FALSE)+VLOOKUP(O6,Listas!$X$2:$Y$4,2,FALSE)+VLOOKUP(P6,Listas!$Z$2:$AA$4,2,FALSE)</f>
        <v>#N/A</v>
      </c>
      <c r="W6" s="7" t="e">
        <f>+VLOOKUP(Q6,Listas!$B$2:$C$6,2,FALSE)+VLOOKUP(R6,Listas!$B$2:$C$6,2,FALSE)+VLOOKUP(S6,Listas!$B$2:$C$6,2,FALSE)+VLOOKUP(T6,Listas!$B$2:$C$6,2,FALSE)+VLOOKUP(U6,Listas!$B$2:$C$6,2,FALSE)</f>
        <v>#N/A</v>
      </c>
      <c r="X6" s="7" t="e">
        <f t="shared" si="0"/>
        <v>#N/A</v>
      </c>
      <c r="Y6" s="3"/>
      <c r="Z6" s="3"/>
    </row>
    <row r="7" spans="1:2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 t="e">
        <f>+VLOOKUP(B7,Listas!$B$2:$C$6,2,FALSE)+VLOOKUP(C7,Listas!$D$2:$E$3,2,FALSE)+VLOOKUP(D7,Listas!$F$2:$G$4,2,FALSE)+VLOOKUP(E7,Listas!$B$2:$C$6,2,FALSE)+VLOOKUP(F7,Listas!$H$2:$I$3,2,FALSE)+VLOOKUP(G7,Listas!$J$2:$K$4,2,FALSE)+VLOOKUP(H7,Listas!$B$2:$C$6,2,FALSE)+VLOOKUP(I7,Listas!$L$2:$M$4,2,FALSE)+VLOOKUP(J7,Listas!$N$2:$O$4,2,FALSE)+VLOOKUP(K7,Listas!$P$2:$Q$4,2,FALSE)+VLOOKUP(L7,Listas!$R$2:$S$4,2,FALSE)+VLOOKUP(M7,Listas!$T$2:$U$3,2,FALSE)+VLOOKUP(N7,Listas!$V$2:$W$3,2,FALSE)+VLOOKUP(O7,Listas!$X$2:$Y$4,2,FALSE)+VLOOKUP(P7,Listas!$Z$2:$AA$4,2,FALSE)</f>
        <v>#N/A</v>
      </c>
      <c r="W7" s="7" t="e">
        <f>+VLOOKUP(Q7,Listas!$B$2:$C$6,2,FALSE)+VLOOKUP(R7,Listas!$B$2:$C$6,2,FALSE)+VLOOKUP(S7,Listas!$B$2:$C$6,2,FALSE)+VLOOKUP(T7,Listas!$B$2:$C$6,2,FALSE)+VLOOKUP(U7,Listas!$B$2:$C$6,2,FALSE)</f>
        <v>#N/A</v>
      </c>
      <c r="X7" s="7" t="e">
        <f t="shared" si="0"/>
        <v>#N/A</v>
      </c>
      <c r="Y7" s="3"/>
      <c r="Z7" s="3"/>
    </row>
  </sheetData>
  <sheetProtection formatCell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3666EC74-D93F-4F9B-A7C2-087C2C07DAE3}">
          <x14:formula1>
            <xm:f>Listas!$J$2:$J$4</xm:f>
          </x14:formula1>
          <xm:sqref>G2:G7</xm:sqref>
        </x14:dataValidation>
        <x14:dataValidation type="list" allowBlank="1" showInputMessage="1" showErrorMessage="1" xr:uid="{5812D5AD-1893-40A1-94CF-C528DC975124}">
          <x14:formula1>
            <xm:f>Listas!$L$2:$L$4</xm:f>
          </x14:formula1>
          <xm:sqref>I2:I7</xm:sqref>
        </x14:dataValidation>
        <x14:dataValidation type="list" allowBlank="1" showInputMessage="1" showErrorMessage="1" xr:uid="{06082696-B9A8-48EE-82B3-DCE638B8B9D3}">
          <x14:formula1>
            <xm:f>Listas!$D$2:$D$3</xm:f>
          </x14:formula1>
          <xm:sqref>C2:C7</xm:sqref>
        </x14:dataValidation>
        <x14:dataValidation type="list" allowBlank="1" showInputMessage="1" showErrorMessage="1" xr:uid="{5ADA827E-CE39-4650-B692-4BE577AA292F}">
          <x14:formula1>
            <xm:f>Listas!$B$2:$B$5</xm:f>
          </x14:formula1>
          <xm:sqref>G2:G7</xm:sqref>
        </x14:dataValidation>
        <x14:dataValidation type="list" allowBlank="1" showInputMessage="1" showErrorMessage="1" xr:uid="{6685C162-FD7B-4E53-BA52-6DB50D26D7B5}">
          <x14:formula1>
            <xm:f>Listas!$B$2:$B$6</xm:f>
          </x14:formula1>
          <xm:sqref>E2:E7 B2:B7 H2:H7 Q2:U7</xm:sqref>
        </x14:dataValidation>
        <x14:dataValidation type="list" allowBlank="1" showInputMessage="1" showErrorMessage="1" xr:uid="{2DEC7814-8AF7-40C5-B884-57C5BB3761D6}">
          <x14:formula1>
            <xm:f>Listas!$F$2:$F$4</xm:f>
          </x14:formula1>
          <xm:sqref>D2:D7</xm:sqref>
        </x14:dataValidation>
        <x14:dataValidation type="list" allowBlank="1" showInputMessage="1" showErrorMessage="1" xr:uid="{B0D167C5-0D1F-407E-B328-7259EFA57262}">
          <x14:formula1>
            <xm:f>Listas!$H$2:$H$3</xm:f>
          </x14:formula1>
          <xm:sqref>F2:F7</xm:sqref>
        </x14:dataValidation>
        <x14:dataValidation type="list" allowBlank="1" showInputMessage="1" showErrorMessage="1" xr:uid="{9CA49348-4714-4B6A-9253-EF00782A822B}">
          <x14:formula1>
            <xm:f>Listas!$N$2:$N$4</xm:f>
          </x14:formula1>
          <xm:sqref>J2:J7</xm:sqref>
        </x14:dataValidation>
        <x14:dataValidation type="list" allowBlank="1" showInputMessage="1" showErrorMessage="1" xr:uid="{42E0860C-FCFA-4631-B797-E10497DE4B24}">
          <x14:formula1>
            <xm:f>Listas!$P$2:$P$4</xm:f>
          </x14:formula1>
          <xm:sqref>K2:K7</xm:sqref>
        </x14:dataValidation>
        <x14:dataValidation type="list" allowBlank="1" showInputMessage="1" showErrorMessage="1" xr:uid="{8886D6B8-C3BA-46D2-8DAE-56681FB23140}">
          <x14:formula1>
            <xm:f>Listas!$R$2:$R$4</xm:f>
          </x14:formula1>
          <xm:sqref>L2:L7</xm:sqref>
        </x14:dataValidation>
        <x14:dataValidation type="list" allowBlank="1" showInputMessage="1" showErrorMessage="1" xr:uid="{484121AD-0C6B-46A1-B017-C53382A0F99E}">
          <x14:formula1>
            <xm:f>Listas!$T$2:$T$3</xm:f>
          </x14:formula1>
          <xm:sqref>M2:M7</xm:sqref>
        </x14:dataValidation>
        <x14:dataValidation type="list" allowBlank="1" showInputMessage="1" showErrorMessage="1" xr:uid="{BC3EC31A-273C-4EF9-9E4C-1CC134E66981}">
          <x14:formula1>
            <xm:f>Listas!$V$2:$V$3</xm:f>
          </x14:formula1>
          <xm:sqref>N2:N7</xm:sqref>
        </x14:dataValidation>
        <x14:dataValidation type="list" allowBlank="1" showInputMessage="1" showErrorMessage="1" xr:uid="{474288C9-B1C3-4555-A7DD-CB13358B5854}">
          <x14:formula1>
            <xm:f>Listas!$X$2:$X$4</xm:f>
          </x14:formula1>
          <xm:sqref>O2:O7</xm:sqref>
        </x14:dataValidation>
        <x14:dataValidation type="list" allowBlank="1" showInputMessage="1" showErrorMessage="1" xr:uid="{F0048E21-1602-41DB-9770-A0A9AFF12032}">
          <x14:formula1>
            <xm:f>Listas!$Z$2:$Z$4</xm:f>
          </x14:formula1>
          <xm:sqref>P2:P7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180D-EF8D-4F33-80D7-B669DDF4EB85}">
  <dimension ref="B1:AA13"/>
  <sheetViews>
    <sheetView topLeftCell="B1" workbookViewId="0">
      <selection activeCell="J4" sqref="J4"/>
    </sheetView>
  </sheetViews>
  <sheetFormatPr baseColWidth="10" defaultRowHeight="15" x14ac:dyDescent="0.25"/>
  <sheetData>
    <row r="1" spans="2:27" x14ac:dyDescent="0.25">
      <c r="B1" t="s">
        <v>32</v>
      </c>
      <c r="D1">
        <v>2</v>
      </c>
      <c r="F1">
        <v>3</v>
      </c>
      <c r="H1">
        <v>5</v>
      </c>
      <c r="J1">
        <v>6</v>
      </c>
      <c r="L1">
        <v>8</v>
      </c>
      <c r="N1">
        <v>9</v>
      </c>
      <c r="P1">
        <v>10</v>
      </c>
      <c r="R1">
        <v>11</v>
      </c>
      <c r="T1">
        <v>12</v>
      </c>
      <c r="V1">
        <v>13</v>
      </c>
      <c r="X1">
        <v>14</v>
      </c>
      <c r="Z1">
        <v>15</v>
      </c>
    </row>
    <row r="2" spans="2:27" x14ac:dyDescent="0.25">
      <c r="B2" s="1" t="s">
        <v>31</v>
      </c>
      <c r="C2" s="1">
        <v>5</v>
      </c>
      <c r="D2" s="1" t="s">
        <v>34</v>
      </c>
      <c r="E2" s="1">
        <v>5</v>
      </c>
      <c r="F2" s="1" t="s">
        <v>33</v>
      </c>
      <c r="G2" s="1">
        <v>5</v>
      </c>
      <c r="H2" s="1" t="s">
        <v>37</v>
      </c>
      <c r="I2" s="1">
        <v>5</v>
      </c>
      <c r="J2" s="1" t="s">
        <v>39</v>
      </c>
      <c r="K2" s="1">
        <v>5</v>
      </c>
      <c r="L2" s="1" t="s">
        <v>41</v>
      </c>
      <c r="M2" s="1">
        <v>5</v>
      </c>
      <c r="N2" s="1" t="s">
        <v>43</v>
      </c>
      <c r="O2" s="1">
        <v>5</v>
      </c>
      <c r="P2" s="1" t="s">
        <v>46</v>
      </c>
      <c r="Q2" s="1">
        <v>5</v>
      </c>
      <c r="R2" s="1" t="s">
        <v>47</v>
      </c>
      <c r="S2" s="1">
        <v>5</v>
      </c>
      <c r="T2" s="1" t="s">
        <v>50</v>
      </c>
      <c r="U2" s="1">
        <v>5</v>
      </c>
      <c r="V2" s="1" t="s">
        <v>58</v>
      </c>
      <c r="W2" s="1">
        <v>5</v>
      </c>
      <c r="X2" s="1" t="s">
        <v>57</v>
      </c>
      <c r="Y2" s="1">
        <v>5</v>
      </c>
      <c r="Z2" s="1" t="s">
        <v>61</v>
      </c>
      <c r="AA2" s="1">
        <v>5</v>
      </c>
    </row>
    <row r="3" spans="2:27" x14ac:dyDescent="0.25">
      <c r="B3" s="1" t="s">
        <v>30</v>
      </c>
      <c r="C3" s="1">
        <v>4</v>
      </c>
      <c r="D3" s="1" t="s">
        <v>6</v>
      </c>
      <c r="E3" s="1">
        <v>1</v>
      </c>
      <c r="F3" s="1" t="s">
        <v>35</v>
      </c>
      <c r="G3" s="1">
        <v>3</v>
      </c>
      <c r="H3" s="1" t="s">
        <v>38</v>
      </c>
      <c r="I3" s="1">
        <v>1</v>
      </c>
      <c r="J3" s="1" t="s">
        <v>40</v>
      </c>
      <c r="K3" s="1">
        <v>3</v>
      </c>
      <c r="L3" s="1" t="s">
        <v>42</v>
      </c>
      <c r="M3" s="1">
        <v>3</v>
      </c>
      <c r="N3" s="1" t="s">
        <v>44</v>
      </c>
      <c r="O3" s="1">
        <v>3</v>
      </c>
      <c r="P3" s="1" t="s">
        <v>45</v>
      </c>
      <c r="Q3" s="1">
        <v>3</v>
      </c>
      <c r="R3" s="1" t="s">
        <v>48</v>
      </c>
      <c r="S3" s="1">
        <v>3</v>
      </c>
      <c r="T3" s="1" t="s">
        <v>51</v>
      </c>
      <c r="U3" s="1">
        <v>1</v>
      </c>
      <c r="V3" s="1" t="s">
        <v>52</v>
      </c>
      <c r="W3" s="1">
        <v>1</v>
      </c>
      <c r="X3" s="1" t="s">
        <v>59</v>
      </c>
      <c r="Y3" s="1">
        <v>3</v>
      </c>
      <c r="Z3" s="1" t="s">
        <v>62</v>
      </c>
      <c r="AA3" s="1">
        <v>3</v>
      </c>
    </row>
    <row r="4" spans="2:27" x14ac:dyDescent="0.25">
      <c r="B4" s="1" t="s">
        <v>29</v>
      </c>
      <c r="C4" s="1">
        <v>3</v>
      </c>
      <c r="E4" s="1"/>
      <c r="F4" s="1" t="s">
        <v>36</v>
      </c>
      <c r="G4" s="1">
        <v>1</v>
      </c>
      <c r="H4" s="1"/>
      <c r="I4" s="1"/>
      <c r="J4" s="1" t="s">
        <v>55</v>
      </c>
      <c r="K4" s="1">
        <v>1</v>
      </c>
      <c r="L4" s="1" t="s">
        <v>56</v>
      </c>
      <c r="M4" s="1">
        <v>1</v>
      </c>
      <c r="N4" s="1" t="s">
        <v>54</v>
      </c>
      <c r="O4" s="1">
        <v>1</v>
      </c>
      <c r="P4" s="1" t="s">
        <v>53</v>
      </c>
      <c r="Q4" s="1">
        <v>1</v>
      </c>
      <c r="R4" s="1" t="s">
        <v>49</v>
      </c>
      <c r="S4" s="1">
        <v>1</v>
      </c>
      <c r="T4" s="1"/>
      <c r="U4" s="1"/>
      <c r="V4" s="1"/>
      <c r="W4" s="1"/>
      <c r="X4" s="1" t="s">
        <v>60</v>
      </c>
      <c r="Y4" s="1">
        <v>1</v>
      </c>
      <c r="Z4" s="1" t="s">
        <v>63</v>
      </c>
      <c r="AA4" s="1">
        <v>1</v>
      </c>
    </row>
    <row r="5" spans="2:27" x14ac:dyDescent="0.25">
      <c r="B5" s="1" t="s">
        <v>1</v>
      </c>
      <c r="C5" s="1">
        <v>2</v>
      </c>
      <c r="F5" s="1"/>
    </row>
    <row r="6" spans="2:27" x14ac:dyDescent="0.25">
      <c r="B6" s="1" t="s">
        <v>0</v>
      </c>
      <c r="C6" s="1">
        <v>1</v>
      </c>
    </row>
    <row r="12" spans="2:27" x14ac:dyDescent="0.25">
      <c r="B12" s="1"/>
      <c r="C12" s="1"/>
    </row>
    <row r="13" spans="2:27" x14ac:dyDescent="0.25">
      <c r="B13" s="1"/>
      <c r="C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DEPORTE</vt:lpstr>
      <vt:lpstr>CULTURA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Vidal</dc:creator>
  <cp:lastModifiedBy>Arenas Paula PL. (SA Gore)</cp:lastModifiedBy>
  <dcterms:created xsi:type="dcterms:W3CDTF">2024-05-20T20:03:27Z</dcterms:created>
  <dcterms:modified xsi:type="dcterms:W3CDTF">2026-04-27T14:17:28Z</dcterms:modified>
</cp:coreProperties>
</file>